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xr:revisionPtr revIDLastSave="0" documentId="13_ncr:1_{250F3652-8AF8-423E-B6BE-1D24AD8C4FCC}" xr6:coauthVersionLast="47" xr6:coauthVersionMax="47" xr10:uidLastSave="{00000000-0000-0000-0000-000000000000}"/>
  <bookViews>
    <workbookView xWindow="-108" yWindow="-108" windowWidth="23256" windowHeight="12576" xr2:uid="{DDAAB7F2-C265-4D42-8D2A-156E7E842B48}"/>
  </bookViews>
  <sheets>
    <sheet name="一覧" sheetId="1" r:id="rId1"/>
    <sheet name="通貨換算" sheetId="2" r:id="rId2"/>
  </sheets>
  <definedNames>
    <definedName name="_xlnm.Print_Area" localSheetId="0">一覧!$A$1:$P$30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1" l="1"/>
  <c r="L14" i="1"/>
  <c r="L13" i="1"/>
  <c r="L12" i="1"/>
  <c r="L11" i="1"/>
  <c r="L16" i="1"/>
  <c r="L17" i="1"/>
  <c r="L18" i="1"/>
  <c r="L19" i="1"/>
  <c r="L20" i="1"/>
  <c r="L21" i="1"/>
  <c r="L22" i="1"/>
  <c r="L23" i="1"/>
  <c r="L24" i="1"/>
  <c r="L25" i="1"/>
  <c r="L26" i="1"/>
  <c r="L27" i="1"/>
  <c r="K27" i="1"/>
  <c r="J27" i="1"/>
  <c r="I27" i="1"/>
  <c r="H27" i="1"/>
  <c r="B27" i="1"/>
  <c r="K26" i="1"/>
  <c r="J26" i="1"/>
  <c r="I26" i="1"/>
  <c r="H26" i="1"/>
  <c r="B26" i="1"/>
  <c r="B25" i="1"/>
  <c r="B24" i="1"/>
  <c r="B23" i="1"/>
  <c r="B22" i="1"/>
  <c r="B21" i="1"/>
  <c r="B20" i="1"/>
  <c r="B19" i="1"/>
  <c r="B18" i="1"/>
  <c r="B17" i="1"/>
  <c r="B16" i="1"/>
  <c r="B15" i="1"/>
  <c r="B14" i="1"/>
  <c r="B13" i="1"/>
  <c r="B12" i="1"/>
  <c r="B11" i="1"/>
  <c r="B10" i="1"/>
  <c r="B9" i="1"/>
  <c r="B8" i="1"/>
  <c r="I25" i="1"/>
  <c r="H25" i="1"/>
  <c r="I24" i="1"/>
  <c r="H24" i="1"/>
  <c r="I23" i="1"/>
  <c r="H23" i="1"/>
  <c r="I22" i="1"/>
  <c r="H22" i="1"/>
  <c r="I21" i="1"/>
  <c r="H21" i="1"/>
  <c r="I20" i="1"/>
  <c r="H20" i="1"/>
  <c r="I19" i="1"/>
  <c r="H19" i="1"/>
  <c r="I18" i="1"/>
  <c r="H18" i="1"/>
  <c r="I17" i="1"/>
  <c r="H17" i="1"/>
  <c r="I16" i="1"/>
  <c r="H16" i="1"/>
  <c r="K25" i="1"/>
  <c r="K24" i="1"/>
  <c r="K23" i="1"/>
  <c r="K22" i="1"/>
  <c r="K21" i="1"/>
  <c r="K20" i="1"/>
  <c r="K19" i="1"/>
  <c r="K18" i="1"/>
  <c r="K17" i="1"/>
  <c r="K16" i="1"/>
  <c r="K15" i="1"/>
  <c r="K14" i="1"/>
  <c r="K9" i="1"/>
  <c r="K10" i="1"/>
  <c r="K13" i="1"/>
  <c r="K12" i="1"/>
  <c r="K11" i="1"/>
  <c r="K8" i="1"/>
  <c r="J8" i="1"/>
  <c r="J25" i="1"/>
  <c r="J24" i="1"/>
  <c r="J23" i="1"/>
  <c r="J22" i="1"/>
  <c r="J21" i="1"/>
  <c r="J20" i="1"/>
  <c r="J19" i="1"/>
  <c r="J18" i="1"/>
  <c r="J17" i="1"/>
  <c r="J16" i="1"/>
  <c r="J15" i="1"/>
  <c r="J14" i="1"/>
  <c r="J9" i="1"/>
  <c r="J10" i="1"/>
  <c r="J13" i="1"/>
  <c r="J12" i="1"/>
  <c r="J11" i="1"/>
  <c r="H11" i="1"/>
  <c r="I13" i="1"/>
  <c r="I11" i="1"/>
  <c r="I12" i="1"/>
  <c r="H14" i="1"/>
  <c r="H15" i="1"/>
  <c r="I14" i="1"/>
  <c r="H12" i="1"/>
  <c r="H13" i="1"/>
  <c r="I15" i="1"/>
  <c r="I8" i="1"/>
  <c r="H9" i="1"/>
  <c r="I10" i="1"/>
  <c r="H10" i="1"/>
  <c r="I9" i="1"/>
  <c r="H8" i="1"/>
  <c r="L9" i="1"/>
  <c r="L8" i="1"/>
  <c r="L10" i="1"/>
  <c r="I5" i="1" l="1"/>
  <c r="H5" i="1"/>
  <c r="H4" i="1"/>
  <c r="L4" i="1"/>
  <c r="I4" i="1"/>
</calcChain>
</file>

<file path=xl/sharedStrings.xml><?xml version="1.0" encoding="utf-8"?>
<sst xmlns="http://schemas.openxmlformats.org/spreadsheetml/2006/main" count="42" uniqueCount="39">
  <si>
    <t>サービス名</t>
    <rPh sb="4" eb="5">
      <t>メイ</t>
    </rPh>
    <phoneticPr fontId="1"/>
  </si>
  <si>
    <t>支払い</t>
    <rPh sb="0" eb="2">
      <t>シハラ</t>
    </rPh>
    <phoneticPr fontId="1"/>
  </si>
  <si>
    <t>金額</t>
    <rPh sb="0" eb="2">
      <t>キンガク</t>
    </rPh>
    <phoneticPr fontId="1"/>
  </si>
  <si>
    <t>月額</t>
    <rPh sb="0" eb="2">
      <t>ゲツガク</t>
    </rPh>
    <phoneticPr fontId="1"/>
  </si>
  <si>
    <t>年額</t>
    <rPh sb="0" eb="2">
      <t>ネンガク</t>
    </rPh>
    <phoneticPr fontId="1"/>
  </si>
  <si>
    <t>\</t>
    <phoneticPr fontId="1"/>
  </si>
  <si>
    <t>$</t>
    <phoneticPr fontId="1"/>
  </si>
  <si>
    <t>$</t>
    <phoneticPr fontId="1"/>
  </si>
  <si>
    <t>金額(円換算)</t>
    <rPh sb="0" eb="2">
      <t>キンガク</t>
    </rPh>
    <rPh sb="3" eb="6">
      <t>エンカンサン</t>
    </rPh>
    <phoneticPr fontId="1"/>
  </si>
  <si>
    <t>\</t>
    <phoneticPr fontId="1"/>
  </si>
  <si>
    <t>利用開始日
(支払い開始日)</t>
    <rPh sb="0" eb="2">
      <t>リヨウ</t>
    </rPh>
    <rPh sb="2" eb="4">
      <t>カイシ</t>
    </rPh>
    <rPh sb="4" eb="5">
      <t>ヒ</t>
    </rPh>
    <rPh sb="7" eb="9">
      <t>シハラ</t>
    </rPh>
    <rPh sb="10" eb="13">
      <t>カイシビ</t>
    </rPh>
    <phoneticPr fontId="1"/>
  </si>
  <si>
    <t>通貨</t>
    <rPh sb="0" eb="2">
      <t>ツウカ</t>
    </rPh>
    <phoneticPr fontId="1"/>
  </si>
  <si>
    <t>通貨</t>
    <rPh sb="0" eb="2">
      <t>ツウカ</t>
    </rPh>
    <phoneticPr fontId="1"/>
  </si>
  <si>
    <t>合計</t>
    <rPh sb="0" eb="2">
      <t>ゴウケイ</t>
    </rPh>
    <phoneticPr fontId="1"/>
  </si>
  <si>
    <t>金額(月額)</t>
    <rPh sb="0" eb="2">
      <t>キンガク</t>
    </rPh>
    <rPh sb="3" eb="5">
      <t>ゲツガク</t>
    </rPh>
    <phoneticPr fontId="1"/>
  </si>
  <si>
    <t>金額(年額)</t>
    <rPh sb="3" eb="4">
      <t>ネン</t>
    </rPh>
    <phoneticPr fontId="1"/>
  </si>
  <si>
    <t>メモ</t>
    <phoneticPr fontId="1"/>
  </si>
  <si>
    <t>利用終了日</t>
    <rPh sb="0" eb="2">
      <t>リヨウ</t>
    </rPh>
    <rPh sb="2" eb="5">
      <t>シュウリョウビ</t>
    </rPh>
    <phoneticPr fontId="1"/>
  </si>
  <si>
    <t>No</t>
    <phoneticPr fontId="1"/>
  </si>
  <si>
    <t>数式による自動入力セル</t>
    <rPh sb="0" eb="2">
      <t>スウシキ</t>
    </rPh>
    <rPh sb="5" eb="7">
      <t>ジドウ</t>
    </rPh>
    <rPh sb="7" eb="9">
      <t>ニュウリョク</t>
    </rPh>
    <phoneticPr fontId="1"/>
  </si>
  <si>
    <t>手動入力セル</t>
    <rPh sb="0" eb="2">
      <t>シュドウ</t>
    </rPh>
    <rPh sb="2" eb="4">
      <t>ニュウリョク</t>
    </rPh>
    <phoneticPr fontId="1"/>
  </si>
  <si>
    <t>合計</t>
    <phoneticPr fontId="1"/>
  </si>
  <si>
    <t>利用
頻度</t>
    <rPh sb="0" eb="2">
      <t>リヨウ</t>
    </rPh>
    <rPh sb="3" eb="5">
      <t>ヒンド</t>
    </rPh>
    <phoneticPr fontId="1"/>
  </si>
  <si>
    <t>凡例</t>
    <rPh sb="0" eb="2">
      <t>ハンレイ</t>
    </rPh>
    <phoneticPr fontId="1"/>
  </si>
  <si>
    <t>1固定</t>
    <rPh sb="1" eb="3">
      <t>コテイ</t>
    </rPh>
    <phoneticPr fontId="1"/>
  </si>
  <si>
    <t>備考</t>
    <rPh sb="0" eb="2">
      <t>ビコウ</t>
    </rPh>
    <phoneticPr fontId="1"/>
  </si>
  <si>
    <t>通貨換算用のレートを入れるシートです。</t>
    <rPh sb="0" eb="2">
      <t>ツウカ</t>
    </rPh>
    <rPh sb="2" eb="4">
      <t>カンサン</t>
    </rPh>
    <rPh sb="4" eb="5">
      <t>ヨウ</t>
    </rPh>
    <rPh sb="10" eb="11">
      <t>イ</t>
    </rPh>
    <phoneticPr fontId="1"/>
  </si>
  <si>
    <t>Aサービス</t>
    <phoneticPr fontId="1"/>
  </si>
  <si>
    <t>Bサービス</t>
    <phoneticPr fontId="1"/>
  </si>
  <si>
    <t>Cサービス</t>
    <phoneticPr fontId="1"/>
  </si>
  <si>
    <t>利用月数
(当月含む)</t>
    <rPh sb="0" eb="2">
      <t>リヨウ</t>
    </rPh>
    <rPh sb="2" eb="4">
      <t>ゲッスウ</t>
    </rPh>
    <rPh sb="6" eb="8">
      <t>トウゲツ</t>
    </rPh>
    <rPh sb="8" eb="9">
      <t>フク</t>
    </rPh>
    <phoneticPr fontId="1"/>
  </si>
  <si>
    <t>利用年数
(当年含む)</t>
    <rPh sb="0" eb="2">
      <t>リヨウ</t>
    </rPh>
    <rPh sb="2" eb="4">
      <t>ネンスウ</t>
    </rPh>
    <rPh sb="7" eb="8">
      <t>ネン</t>
    </rPh>
    <phoneticPr fontId="1"/>
  </si>
  <si>
    <t>支払い金額</t>
    <rPh sb="0" eb="2">
      <t>シハラ</t>
    </rPh>
    <rPh sb="3" eb="5">
      <t>キンガク</t>
    </rPh>
    <phoneticPr fontId="1"/>
  </si>
  <si>
    <t>低い</t>
    <rPh sb="0" eb="1">
      <t>ヒク</t>
    </rPh>
    <phoneticPr fontId="1"/>
  </si>
  <si>
    <t>支払い金額*
(利用期間総額)</t>
    <rPh sb="0" eb="2">
      <t>シハラ</t>
    </rPh>
    <rPh sb="3" eb="5">
      <t>キンガク</t>
    </rPh>
    <rPh sb="8" eb="10">
      <t>リヨウ</t>
    </rPh>
    <rPh sb="10" eb="12">
      <t>キカン</t>
    </rPh>
    <rPh sb="12" eb="14">
      <t>ソウガク</t>
    </rPh>
    <phoneticPr fontId="1"/>
  </si>
  <si>
    <t>支払い(月額)*</t>
    <rPh sb="0" eb="2">
      <t>シハラ</t>
    </rPh>
    <rPh sb="4" eb="6">
      <t>ゲツガク</t>
    </rPh>
    <phoneticPr fontId="1"/>
  </si>
  <si>
    <t>* 利用開始から同じ金額を支払ったとした場合の想定額を算出します。</t>
    <phoneticPr fontId="1"/>
  </si>
  <si>
    <t>合計（利用終了分除く）</t>
    <rPh sb="0" eb="2">
      <t>ゴウケイ</t>
    </rPh>
    <rPh sb="3" eb="5">
      <t>リヨウ</t>
    </rPh>
    <rPh sb="5" eb="7">
      <t>シュウリョウ</t>
    </rPh>
    <rPh sb="7" eb="8">
      <t>ブン</t>
    </rPh>
    <rPh sb="8" eb="9">
      <t>ノゾ</t>
    </rPh>
    <phoneticPr fontId="1"/>
  </si>
  <si>
    <t>サブスクリプション料金概算表</t>
    <rPh sb="9" eb="11">
      <t>リョウキン</t>
    </rPh>
    <rPh sb="11" eb="13">
      <t>ガイサン</t>
    </rPh>
    <rPh sb="13" eb="1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</si>
</sst>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yyyy/m"/>
    <numFmt numFmtId="179" formatCode="yyyy/mm/dd"/>
  </numFmts>
  <fonts count="11" x14ac:knownFonts="1">
    <font>
      <sz val="11"/>
      <color theme="1"/>
      <name val="BIZ UDゴシック"/>
      <family val="2"/>
      <charset val="128"/>
    </font>
    <font>
      <sz val="6"/>
      <name val="BIZ UDゴシック"/>
      <family val="2"/>
      <charset val="128"/>
    </font>
    <font>
      <sz val="10"/>
      <color theme="1"/>
      <name val="BIZ UDゴシック"/>
      <family val="2"/>
      <charset val="128"/>
    </font>
    <font>
      <sz val="6"/>
      <color theme="1"/>
      <name val="BIZ UDゴシック"/>
      <family val="2"/>
      <charset val="128"/>
    </font>
    <font>
      <sz val="10"/>
      <color theme="1"/>
      <name val="BIZ UDゴシック"/>
      <family val="3"/>
      <charset val="128"/>
    </font>
    <font>
      <sz val="9"/>
      <color theme="1"/>
      <name val="BIZ UDゴシック"/>
      <family val="3"/>
      <charset val="128"/>
    </font>
    <font>
      <sz val="7"/>
      <color theme="1"/>
      <name val="BIZ UDゴシック"/>
      <family val="2"/>
      <charset val="128"/>
    </font>
    <font>
      <sz val="11"/>
      <color theme="1"/>
      <name val="BIZ UDゴシック"/>
      <family val="3"/>
      <charset val="128"/>
    </font>
    <font>
      <sz val="8"/>
      <color theme="1"/>
      <name val="BIZ UDゴシック"/>
      <family val="3"/>
      <charset val="128"/>
    </font>
    <font>
      <sz val="8"/>
      <color theme="0" tint="-0.499984740745262"/>
      <name val="BIZ UDゴシック"/>
      <family val="3"/>
      <charset val="128"/>
    </font>
    <font>
      <sz val="14"/>
      <color theme="1"/>
      <name val="BIZ UD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top/>
      <bottom style="thick">
        <color auto="1"/>
      </bottom>
      <diagonal/>
    </border>
  </borders>
  <cellStyleXfs count="1">
    <xf numFmtId="0" fontId="0" fillId="0" borderId="0">
      <alignment vertical="center"/>
    </xf>
  </cellStyleXfs>
  <cellXfs count="71">
    <xf numFmtId="0" fontId="0" fillId="0" borderId="0" xfId="0">
      <alignment vertical="center"/>
    </xf>
    <xf numFmtId="0" fontId="0" fillId="0" borderId="0" xfId="0" applyBorder="1">
      <alignment vertical="center"/>
    </xf>
    <xf numFmtId="0" fontId="0" fillId="0" borderId="1" xfId="0" applyBorder="1">
      <alignment vertical="center"/>
    </xf>
    <xf numFmtId="178" fontId="0" fillId="0" borderId="1" xfId="0" applyNumberFormat="1" applyBorder="1">
      <alignment vertical="center"/>
    </xf>
    <xf numFmtId="0" fontId="0" fillId="0" borderId="0" xfId="0" applyNumberFormat="1" applyBorder="1">
      <alignment vertical="center"/>
    </xf>
    <xf numFmtId="179" fontId="0" fillId="0" borderId="1" xfId="0" applyNumberFormat="1" applyBorder="1" applyAlignment="1">
      <alignment horizontal="center"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0" xfId="0" applyNumberFormat="1" applyBorder="1" applyAlignment="1">
      <alignment vertical="center" shrinkToFit="1"/>
    </xf>
    <xf numFmtId="177" fontId="0" fillId="2" borderId="1" xfId="0" applyNumberFormat="1" applyFill="1" applyBorder="1">
      <alignment vertical="center"/>
    </xf>
    <xf numFmtId="177" fontId="0" fillId="2" borderId="1" xfId="0" applyNumberFormat="1" applyFill="1" applyBorder="1" applyAlignment="1">
      <alignment horizontal="right" vertical="center"/>
    </xf>
    <xf numFmtId="0" fontId="0" fillId="2" borderId="1" xfId="0" applyNumberFormat="1" applyFill="1" applyBorder="1" applyAlignment="1">
      <alignment horizontal="right" vertical="center"/>
    </xf>
    <xf numFmtId="177" fontId="0" fillId="2" borderId="1" xfId="0" applyNumberFormat="1" applyFill="1" applyBorder="1" applyAlignment="1">
      <alignment horizontal="right" vertical="center" shrinkToFit="1"/>
    </xf>
    <xf numFmtId="179" fontId="0" fillId="0" borderId="1" xfId="0" applyNumberFormat="1" applyFill="1" applyBorder="1" applyAlignment="1">
      <alignment horizontal="center" vertical="center"/>
    </xf>
    <xf numFmtId="0" fontId="3" fillId="0" borderId="4" xfId="0" applyNumberFormat="1" applyFont="1" applyBorder="1">
      <alignment vertical="center"/>
    </xf>
    <xf numFmtId="179" fontId="0" fillId="0" borderId="1" xfId="0" applyNumberFormat="1" applyBorder="1">
      <alignment vertical="center"/>
    </xf>
    <xf numFmtId="0" fontId="0" fillId="0" borderId="1" xfId="0" applyFill="1" applyBorder="1">
      <alignment vertical="center"/>
    </xf>
    <xf numFmtId="0" fontId="5" fillId="0" borderId="0" xfId="0" applyNumberFormat="1" applyFont="1" applyBorder="1">
      <alignment vertical="center"/>
    </xf>
    <xf numFmtId="0" fontId="4" fillId="0" borderId="1" xfId="0" applyFont="1" applyBorder="1">
      <alignment vertical="center"/>
    </xf>
    <xf numFmtId="0" fontId="2" fillId="3" borderId="2" xfId="0" applyFont="1" applyFill="1" applyBorder="1">
      <alignment vertical="center"/>
    </xf>
    <xf numFmtId="0" fontId="4" fillId="3" borderId="6" xfId="0" applyFont="1" applyFill="1" applyBorder="1">
      <alignment vertical="center"/>
    </xf>
    <xf numFmtId="0" fontId="4" fillId="3" borderId="3" xfId="0" applyFont="1" applyFill="1" applyBorder="1" applyAlignment="1">
      <alignment horizontal="right" vertical="center"/>
    </xf>
    <xf numFmtId="0" fontId="4" fillId="3" borderId="2" xfId="0" applyFont="1" applyFill="1" applyBorder="1">
      <alignment vertical="center"/>
    </xf>
    <xf numFmtId="0" fontId="2"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0" xfId="0" applyNumberFormat="1" applyFont="1" applyBorder="1">
      <alignment vertical="center"/>
    </xf>
    <xf numFmtId="0" fontId="2" fillId="0" borderId="0" xfId="0" applyFont="1" applyBorder="1">
      <alignment vertical="center"/>
    </xf>
    <xf numFmtId="0" fontId="0" fillId="3" borderId="1" xfId="0" applyFill="1" applyBorder="1">
      <alignment vertical="center"/>
    </xf>
    <xf numFmtId="0" fontId="0" fillId="2" borderId="1" xfId="0" applyFill="1" applyBorder="1">
      <alignment vertical="center"/>
    </xf>
    <xf numFmtId="14" fontId="0" fillId="0" borderId="0" xfId="0" applyNumberFormat="1" applyBorder="1" applyAlignment="1">
      <alignment vertical="center"/>
    </xf>
    <xf numFmtId="0" fontId="0" fillId="0" borderId="0" xfId="0" applyBorder="1" applyAlignment="1">
      <alignment vertical="center"/>
    </xf>
    <xf numFmtId="177" fontId="0" fillId="0" borderId="1" xfId="0" applyNumberFormat="1" applyFont="1" applyBorder="1" applyAlignment="1">
      <alignment vertical="center" shrinkToFit="1"/>
    </xf>
    <xf numFmtId="0" fontId="2" fillId="0" borderId="0" xfId="0" applyFont="1" applyBorder="1" applyAlignment="1">
      <alignment vertical="center"/>
    </xf>
    <xf numFmtId="0" fontId="5" fillId="3" borderId="1" xfId="0" applyNumberFormat="1" applyFont="1" applyFill="1" applyBorder="1" applyAlignment="1">
      <alignment horizontal="center" vertical="center" wrapText="1"/>
    </xf>
    <xf numFmtId="0" fontId="6" fillId="0" borderId="0" xfId="0" applyFont="1" applyBorder="1" applyAlignment="1"/>
    <xf numFmtId="0" fontId="2" fillId="0" borderId="5" xfId="0" applyNumberFormat="1" applyFont="1" applyBorder="1" applyAlignment="1">
      <alignment horizontal="right" vertical="center"/>
    </xf>
    <xf numFmtId="0" fontId="7" fillId="0" borderId="0" xfId="0" applyFont="1">
      <alignment vertical="center"/>
    </xf>
    <xf numFmtId="0" fontId="7" fillId="0" borderId="0" xfId="0" applyFont="1" applyBorder="1">
      <alignment vertical="center"/>
    </xf>
    <xf numFmtId="0" fontId="7" fillId="3" borderId="6" xfId="0" applyFont="1" applyFill="1" applyBorder="1">
      <alignment vertical="center"/>
    </xf>
    <xf numFmtId="0" fontId="7" fillId="3" borderId="3" xfId="0" applyFont="1" applyFill="1" applyBorder="1" applyAlignment="1">
      <alignment horizontal="right" vertical="center"/>
    </xf>
    <xf numFmtId="177" fontId="7" fillId="2" borderId="1" xfId="0" applyNumberFormat="1" applyFont="1" applyFill="1" applyBorder="1">
      <alignment vertical="center"/>
    </xf>
    <xf numFmtId="0" fontId="7" fillId="0" borderId="0" xfId="0" applyNumberFormat="1" applyFont="1" applyBorder="1" applyAlignment="1">
      <alignment vertical="center" shrinkToFit="1"/>
    </xf>
    <xf numFmtId="0" fontId="7" fillId="0" borderId="0" xfId="0" applyNumberFormat="1" applyFont="1" applyBorder="1" applyAlignment="1">
      <alignment horizontal="right" vertical="center"/>
    </xf>
    <xf numFmtId="177" fontId="7" fillId="0" borderId="7" xfId="0" applyNumberFormat="1" applyFont="1" applyBorder="1" applyAlignment="1">
      <alignment vertical="center" shrinkToFit="1"/>
    </xf>
    <xf numFmtId="14" fontId="2" fillId="0" borderId="0" xfId="0" applyNumberFormat="1" applyFont="1" applyBorder="1" applyAlignment="1"/>
    <xf numFmtId="0" fontId="0" fillId="0" borderId="0" xfId="0" applyFont="1">
      <alignment vertical="center"/>
    </xf>
    <xf numFmtId="0" fontId="8" fillId="0" borderId="0" xfId="0" applyFont="1">
      <alignment vertical="center"/>
    </xf>
    <xf numFmtId="0" fontId="8" fillId="0" borderId="0" xfId="0" applyFont="1" applyBorder="1" applyAlignment="1">
      <alignment horizontal="right" vertical="center"/>
    </xf>
    <xf numFmtId="0" fontId="8" fillId="0" borderId="0" xfId="0" applyFont="1" applyBorder="1">
      <alignment vertical="center"/>
    </xf>
    <xf numFmtId="0" fontId="8" fillId="0" borderId="0" xfId="0" applyNumberFormat="1" applyFont="1" applyBorder="1">
      <alignment vertical="center"/>
    </xf>
    <xf numFmtId="0" fontId="8" fillId="0" borderId="0" xfId="0" applyNumberFormat="1" applyFont="1" applyBorder="1" applyAlignment="1">
      <alignment vertical="center" shrinkToFit="1"/>
    </xf>
    <xf numFmtId="14" fontId="8" fillId="0" borderId="0" xfId="0" applyNumberFormat="1" applyFont="1" applyBorder="1" applyAlignment="1">
      <alignment vertical="center"/>
    </xf>
    <xf numFmtId="14" fontId="8" fillId="0" borderId="0" xfId="0" applyNumberFormat="1" applyFont="1" applyBorder="1" applyAlignment="1"/>
    <xf numFmtId="0" fontId="8" fillId="0" borderId="0" xfId="0" applyFont="1" applyBorder="1" applyAlignment="1">
      <alignment vertical="center"/>
    </xf>
    <xf numFmtId="0" fontId="9" fillId="0" borderId="0" xfId="0" applyFont="1" applyBorder="1" applyAlignment="1"/>
    <xf numFmtId="176" fontId="0" fillId="0" borderId="1" xfId="0" applyNumberFormat="1" applyBorder="1">
      <alignment vertical="center"/>
    </xf>
    <xf numFmtId="0" fontId="0" fillId="0" borderId="2" xfId="0" applyFill="1" applyBorder="1" applyAlignment="1">
      <alignment horizontal="right" vertical="center"/>
    </xf>
    <xf numFmtId="177" fontId="0" fillId="0" borderId="3"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3" xfId="0" applyNumberFormat="1" applyBorder="1" applyAlignment="1">
      <alignment horizontal="right" vertical="center"/>
    </xf>
    <xf numFmtId="0" fontId="10" fillId="0" borderId="8" xfId="0" applyFont="1" applyBorder="1">
      <alignment vertical="center"/>
    </xf>
    <xf numFmtId="0" fontId="0" fillId="0" borderId="8" xfId="0" applyBorder="1">
      <alignment vertical="center"/>
    </xf>
    <xf numFmtId="0" fontId="0" fillId="0" borderId="8" xfId="0" applyBorder="1" applyAlignment="1">
      <alignment horizontal="right" vertical="center"/>
    </xf>
    <xf numFmtId="0" fontId="5" fillId="3" borderId="1" xfId="0" applyNumberFormat="1" applyFont="1" applyFill="1" applyBorder="1" applyAlignment="1">
      <alignment horizontal="center" vertical="center" wrapText="1" shrinkToFit="1"/>
    </xf>
    <xf numFmtId="0" fontId="5" fillId="0" borderId="0" xfId="0" applyFont="1">
      <alignment vertical="center"/>
    </xf>
    <xf numFmtId="0" fontId="2" fillId="0" borderId="0" xfId="0" applyFont="1">
      <alignment vertical="center"/>
    </xf>
    <xf numFmtId="0" fontId="2" fillId="3" borderId="1" xfId="0" applyFont="1" applyFill="1" applyBorder="1" applyAlignment="1">
      <alignment horizontal="center" vertical="center" shrinkToFit="1"/>
    </xf>
    <xf numFmtId="0" fontId="4" fillId="3"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C699-9559-477A-BE74-23EE74B608DF}">
  <sheetPr codeName="Sheet1">
    <pageSetUpPr fitToPage="1"/>
  </sheetPr>
  <dimension ref="A1:P30"/>
  <sheetViews>
    <sheetView showGridLines="0" tabSelected="1" view="pageBreakPreview" zoomScaleNormal="100" zoomScaleSheetLayoutView="100" workbookViewId="0">
      <pane ySplit="7" topLeftCell="A8" activePane="bottomLeft" state="frozen"/>
      <selection pane="bottomLeft"/>
    </sheetView>
  </sheetViews>
  <sheetFormatPr defaultRowHeight="12.6" x14ac:dyDescent="0.15"/>
  <cols>
    <col min="1" max="1" width="1.77734375" style="1" customWidth="1"/>
    <col min="2" max="2" width="4.77734375" customWidth="1"/>
    <col min="3" max="3" width="25.77734375" style="1" customWidth="1"/>
    <col min="4" max="4" width="14.77734375" style="1" customWidth="1"/>
    <col min="5" max="5" width="7.5546875" style="1" bestFit="1" customWidth="1"/>
    <col min="6" max="6" width="5.5546875" style="1" bestFit="1" customWidth="1"/>
    <col min="7" max="7" width="10.77734375" style="1" customWidth="1"/>
    <col min="8" max="9" width="13.77734375" style="1" customWidth="1"/>
    <col min="10" max="11" width="9.77734375" style="4" bestFit="1" customWidth="1"/>
    <col min="12" max="12" width="14.77734375" style="8" customWidth="1"/>
    <col min="13" max="13" width="14.77734375" style="1" customWidth="1"/>
    <col min="14" max="14" width="7.77734375" style="1" customWidth="1"/>
    <col min="15" max="15" width="30.77734375" style="1" customWidth="1"/>
    <col min="16" max="16" width="1.77734375" customWidth="1"/>
  </cols>
  <sheetData>
    <row r="1" spans="1:16" ht="19.95" customHeight="1" thickBot="1" x14ac:dyDescent="0.2">
      <c r="B1" s="63" t="s">
        <v>38</v>
      </c>
      <c r="C1" s="64"/>
      <c r="D1" s="65"/>
      <c r="H1" s="37"/>
      <c r="M1" s="32"/>
      <c r="N1" s="47"/>
      <c r="O1" s="33"/>
      <c r="P1" s="1"/>
    </row>
    <row r="2" spans="1:16" s="48" customFormat="1" ht="13.2" thickTop="1" x14ac:dyDescent="0.15">
      <c r="A2" s="51"/>
      <c r="B2" s="49"/>
      <c r="C2" s="67"/>
      <c r="D2" s="50"/>
      <c r="E2" s="51"/>
      <c r="F2" s="51"/>
      <c r="G2" s="51"/>
      <c r="H2" s="57"/>
      <c r="I2" s="51"/>
      <c r="J2" s="52"/>
      <c r="K2" s="52"/>
      <c r="L2" s="53"/>
      <c r="M2" s="54"/>
      <c r="N2" s="55" t="s">
        <v>23</v>
      </c>
      <c r="O2" s="56"/>
      <c r="P2" s="51"/>
    </row>
    <row r="3" spans="1:16" x14ac:dyDescent="0.15">
      <c r="B3" s="1"/>
      <c r="G3"/>
      <c r="H3" s="69" t="s">
        <v>35</v>
      </c>
      <c r="I3" s="70" t="s">
        <v>35</v>
      </c>
      <c r="J3" s="28"/>
      <c r="L3" s="25" t="s">
        <v>32</v>
      </c>
      <c r="N3" s="31"/>
      <c r="O3" s="35" t="s">
        <v>19</v>
      </c>
      <c r="P3" s="1"/>
    </row>
    <row r="4" spans="1:16" x14ac:dyDescent="0.15">
      <c r="E4" s="19" t="s">
        <v>37</v>
      </c>
      <c r="F4" s="20"/>
      <c r="G4" s="21"/>
      <c r="H4" s="9">
        <f ca="1">SUMIF($M8:$M25,"",H8:H28)</f>
        <v>807.5</v>
      </c>
      <c r="I4" s="9">
        <f ca="1">SUMIF($M8:$M28,"",I8:I28)</f>
        <v>9690</v>
      </c>
      <c r="J4" s="17"/>
      <c r="K4" s="38" t="s">
        <v>13</v>
      </c>
      <c r="L4" s="34">
        <f ca="1">SUM(L8:L28)</f>
        <v>59155</v>
      </c>
      <c r="N4" s="16"/>
      <c r="O4" s="29" t="s">
        <v>20</v>
      </c>
    </row>
    <row r="5" spans="1:16" s="39" customFormat="1" x14ac:dyDescent="0.15">
      <c r="A5" s="40"/>
      <c r="C5" s="40"/>
      <c r="D5" s="40"/>
      <c r="E5" s="22" t="s">
        <v>21</v>
      </c>
      <c r="F5" s="41"/>
      <c r="G5" s="42"/>
      <c r="H5" s="43">
        <f ca="1">SUM(H8:H28)</f>
        <v>1107.5</v>
      </c>
      <c r="I5" s="43">
        <f ca="1">SUM(I8:I28)</f>
        <v>13290</v>
      </c>
      <c r="J5" s="44"/>
      <c r="K5" s="45"/>
      <c r="L5" s="46"/>
      <c r="M5" s="40"/>
      <c r="N5" s="40"/>
      <c r="O5" s="40"/>
    </row>
    <row r="6" spans="1:16" ht="10.050000000000001" customHeight="1" x14ac:dyDescent="0.15">
      <c r="G6"/>
      <c r="H6"/>
      <c r="I6"/>
      <c r="J6" s="14"/>
    </row>
    <row r="7" spans="1:16" ht="24" x14ac:dyDescent="0.15">
      <c r="B7" s="23" t="s">
        <v>18</v>
      </c>
      <c r="C7" s="23" t="s">
        <v>0</v>
      </c>
      <c r="D7" s="24" t="s">
        <v>10</v>
      </c>
      <c r="E7" s="25" t="s">
        <v>1</v>
      </c>
      <c r="F7" s="26" t="s">
        <v>11</v>
      </c>
      <c r="G7" s="27" t="s">
        <v>2</v>
      </c>
      <c r="H7" s="25" t="s">
        <v>14</v>
      </c>
      <c r="I7" s="25" t="s">
        <v>15</v>
      </c>
      <c r="J7" s="36" t="s">
        <v>30</v>
      </c>
      <c r="K7" s="36" t="s">
        <v>31</v>
      </c>
      <c r="L7" s="66" t="s">
        <v>34</v>
      </c>
      <c r="M7" s="25" t="s">
        <v>17</v>
      </c>
      <c r="N7" s="24" t="s">
        <v>22</v>
      </c>
      <c r="O7" s="25" t="s">
        <v>16</v>
      </c>
    </row>
    <row r="8" spans="1:16" x14ac:dyDescent="0.15">
      <c r="B8" s="16">
        <f>ROW()-7</f>
        <v>1</v>
      </c>
      <c r="C8" s="16" t="s">
        <v>27</v>
      </c>
      <c r="D8" s="13">
        <v>40972</v>
      </c>
      <c r="E8" s="16" t="s">
        <v>3</v>
      </c>
      <c r="F8" s="59" t="s">
        <v>5</v>
      </c>
      <c r="G8" s="60">
        <v>300</v>
      </c>
      <c r="H8" s="10">
        <f ca="1">IF(G8="","-",ROUNDUP(IF(E8="月額",G8,IF(E8="年額",G8/12,"不明")),0)*INDIRECT("通貨換算!B"&amp;MATCH(F8,通貨換算!$A$1:$A$20,0)))</f>
        <v>300</v>
      </c>
      <c r="I8" s="10">
        <f ca="1">IF(G8="","-",IF(E8="年額",G8,IF(E8="月額",G8*12))*INDIRECT("通貨換算!B"&amp;MATCH(F8,通貨換算!$A$1:$A$20,0)))</f>
        <v>3600</v>
      </c>
      <c r="J8" s="11">
        <f ca="1">IF(D8="","-",DATEDIF(D8,IF(M8="",TODAY(),M8),"m")+1)</f>
        <v>114</v>
      </c>
      <c r="K8" s="11">
        <f t="shared" ref="K8:K25" ca="1" si="0">IF(D8="","-",DATEDIF(D8,TODAY(),"y")+1)</f>
        <v>10</v>
      </c>
      <c r="L8" s="12">
        <f ca="1">IF(G8="","-",IF(E8="年額",G8*K8,IF(E8="月額",G8*J8))*INDIRECT("通貨換算!B"&amp;MATCH(F8,通貨換算!$A$1:$A$20,0)))</f>
        <v>34200</v>
      </c>
      <c r="M8" s="5">
        <v>44412</v>
      </c>
      <c r="N8" s="3" t="s">
        <v>33</v>
      </c>
      <c r="O8" s="18"/>
    </row>
    <row r="9" spans="1:16" x14ac:dyDescent="0.15">
      <c r="B9" s="16">
        <f t="shared" ref="B9:B27" si="1">ROW()-7</f>
        <v>2</v>
      </c>
      <c r="C9" s="16" t="s">
        <v>28</v>
      </c>
      <c r="D9" s="13">
        <v>43828</v>
      </c>
      <c r="E9" s="16" t="s">
        <v>4</v>
      </c>
      <c r="F9" s="59" t="s">
        <v>5</v>
      </c>
      <c r="G9" s="60">
        <v>3000</v>
      </c>
      <c r="H9" s="10">
        <f ca="1">IF(G9="","-",ROUNDUP(IF(E9="月額",G9,IF(E9="年額",G9/12,"不明")),0)*INDIRECT("通貨換算!B"&amp;MATCH(F9,通貨換算!$A$1:$A$20,0)))</f>
        <v>250</v>
      </c>
      <c r="I9" s="10">
        <f ca="1">IF(G9="","-",IF(E9="年額",G9,IF(E9="月額",G9*12))*INDIRECT("通貨換算!B"&amp;MATCH(F9,通貨換算!$A$1:$A$20,0)))</f>
        <v>3000</v>
      </c>
      <c r="J9" s="11">
        <f ca="1">IF(D9="","-",DATEDIF(D9,IF(M9="",TODAY(),M9),"m")+1)</f>
        <v>22</v>
      </c>
      <c r="K9" s="11">
        <f ca="1">IF(D9="","-",DATEDIF(D9,TODAY(),"y")+1)</f>
        <v>2</v>
      </c>
      <c r="L9" s="12">
        <f ca="1">IF(G9="","-",IF(E9="年額",G9*K9,IF(E9="月額",G9*J9))*INDIRECT("通貨換算!B"&amp;MATCH(F9,通貨換算!$A$1:$A$20,0)))</f>
        <v>6000</v>
      </c>
      <c r="M9" s="5"/>
      <c r="N9" s="3"/>
      <c r="O9" s="18"/>
    </row>
    <row r="10" spans="1:16" x14ac:dyDescent="0.15">
      <c r="B10" s="16">
        <f t="shared" si="1"/>
        <v>3</v>
      </c>
      <c r="C10" s="16" t="s">
        <v>29</v>
      </c>
      <c r="D10" s="13">
        <v>43445</v>
      </c>
      <c r="E10" s="16" t="s">
        <v>3</v>
      </c>
      <c r="F10" s="59" t="s">
        <v>6</v>
      </c>
      <c r="G10" s="60">
        <v>5</v>
      </c>
      <c r="H10" s="10">
        <f ca="1">IF(G10="","-",ROUNDUP(IF(E10="月額",G10,IF(E10="年額",G10/12,"不明")),0)*INDIRECT("通貨換算!B"&amp;MATCH(F10,通貨換算!$A$1:$A$20,0)))</f>
        <v>557.5</v>
      </c>
      <c r="I10" s="10">
        <f ca="1">IF(G10="","-",IF(E10="年額",G10,IF(E10="月額",G10*12))*INDIRECT("通貨換算!B"&amp;MATCH(F10,通貨換算!$A$1:$A$20,0)))</f>
        <v>6690</v>
      </c>
      <c r="J10" s="11">
        <f ca="1">IF(D10="","-",DATEDIF(D10,IF(M10="",TODAY(),M10),"m")+1)</f>
        <v>34</v>
      </c>
      <c r="K10" s="11">
        <f ca="1">IF(D10="","-",DATEDIF(D10,TODAY(),"y")+1)</f>
        <v>3</v>
      </c>
      <c r="L10" s="12">
        <f ca="1">IF(G10="","-",IF(E10="年額",G10*K10,IF(E10="月額",G10*J10))*INDIRECT("通貨換算!B"&amp;MATCH(F10,通貨換算!$A$1:$A$20,0)))</f>
        <v>18955</v>
      </c>
      <c r="M10" s="5"/>
      <c r="N10" s="3"/>
      <c r="O10" s="18"/>
    </row>
    <row r="11" spans="1:16" x14ac:dyDescent="0.15">
      <c r="B11" s="16">
        <f t="shared" si="1"/>
        <v>4</v>
      </c>
      <c r="C11" s="16"/>
      <c r="D11" s="13"/>
      <c r="E11" s="16"/>
      <c r="F11" s="59"/>
      <c r="G11" s="60"/>
      <c r="H11" s="10" t="str">
        <f ca="1">IF(G11="","-",ROUNDUP(IF(E11="月額",G11,IF(E11="年額",G11/12,"不明")),0)*INDIRECT("通貨換算!B"&amp;MATCH(F11,通貨換算!$A$1:$A$20,0)))</f>
        <v>-</v>
      </c>
      <c r="I11" s="10" t="str">
        <f ca="1">IF(G11="","-",IF(E11="年額",G11,IF(E11="月額",G11*12))*INDIRECT("通貨換算!B"&amp;MATCH(F11,通貨換算!$A$1:$A$20,0)))</f>
        <v>-</v>
      </c>
      <c r="J11" s="11" t="str">
        <f t="shared" ref="J11:J25" ca="1" si="2">IF(D11="","-",DATEDIF(D11,IF(M11="",TODAY(),M11),"m")+1)</f>
        <v>-</v>
      </c>
      <c r="K11" s="11" t="str">
        <f t="shared" ca="1" si="0"/>
        <v>-</v>
      </c>
      <c r="L11" s="12" t="str">
        <f ca="1">IF(G11="","-",IF(E11="年額",G11*K11,IF(E11="月額",G11*J11))*INDIRECT("通貨換算!B"&amp;MATCH(F11,通貨換算!$A$1:$A$20,0)))</f>
        <v>-</v>
      </c>
      <c r="M11" s="5"/>
      <c r="N11" s="2"/>
      <c r="O11" s="18"/>
    </row>
    <row r="12" spans="1:16" x14ac:dyDescent="0.15">
      <c r="B12" s="16">
        <f t="shared" si="1"/>
        <v>5</v>
      </c>
      <c r="C12" s="16"/>
      <c r="D12" s="13"/>
      <c r="E12" s="16"/>
      <c r="F12" s="59"/>
      <c r="G12" s="60"/>
      <c r="H12" s="10" t="str">
        <f ca="1">IF(G12="","-",ROUNDUP(IF(E12="月額",G12,IF(E12="年額",G12/12,"不明")),0)*INDIRECT("通貨換算!B"&amp;MATCH(F12,通貨換算!$A$1:$A$20,0)))</f>
        <v>-</v>
      </c>
      <c r="I12" s="10" t="str">
        <f ca="1">IF(G12="","-",IF(E12="年額",G12,IF(E12="月額",G12*12))*INDIRECT("通貨換算!B"&amp;MATCH(F12,通貨換算!$A$1:$A$20,0)))</f>
        <v>-</v>
      </c>
      <c r="J12" s="11" t="str">
        <f t="shared" ca="1" si="2"/>
        <v>-</v>
      </c>
      <c r="K12" s="11" t="str">
        <f t="shared" ca="1" si="0"/>
        <v>-</v>
      </c>
      <c r="L12" s="12" t="str">
        <f ca="1">IF(G12="","-",IF(E12="年額",G12*K12,IF(E12="月額",G12*J12))*INDIRECT("通貨換算!B"&amp;MATCH(F12,通貨換算!$A$1:$A$20,0)))</f>
        <v>-</v>
      </c>
      <c r="M12" s="5"/>
      <c r="N12" s="3"/>
      <c r="O12" s="18"/>
    </row>
    <row r="13" spans="1:16" x14ac:dyDescent="0.15">
      <c r="B13" s="16">
        <f t="shared" si="1"/>
        <v>6</v>
      </c>
      <c r="C13" s="16"/>
      <c r="D13" s="13"/>
      <c r="E13" s="16"/>
      <c r="F13" s="59"/>
      <c r="G13" s="60"/>
      <c r="H13" s="10" t="str">
        <f ca="1">IF(G13="","-",ROUNDUP(IF(E13="月額",G13,IF(E13="年額",G13/12,"不明")),0)*INDIRECT("通貨換算!B"&amp;MATCH(F13,通貨換算!$A$1:$A$20,0)))</f>
        <v>-</v>
      </c>
      <c r="I13" s="10" t="str">
        <f ca="1">IF(G13="","-",IF(E13="年額",G13,IF(E13="月額",G13*12))*INDIRECT("通貨換算!B"&amp;MATCH(F13,通貨換算!$A$1:$A$20,0)))</f>
        <v>-</v>
      </c>
      <c r="J13" s="11" t="str">
        <f t="shared" ca="1" si="2"/>
        <v>-</v>
      </c>
      <c r="K13" s="11" t="str">
        <f t="shared" ca="1" si="0"/>
        <v>-</v>
      </c>
      <c r="L13" s="12" t="str">
        <f ca="1">IF(G13="","-",IF(E13="年額",G13*K13,IF(E13="月額",G13*J13))*INDIRECT("通貨換算!B"&amp;MATCH(F13,通貨換算!$A$1:$A$20,0)))</f>
        <v>-</v>
      </c>
      <c r="M13" s="5"/>
      <c r="N13" s="3"/>
      <c r="O13" s="18"/>
    </row>
    <row r="14" spans="1:16" x14ac:dyDescent="0.15">
      <c r="B14" s="16">
        <f t="shared" si="1"/>
        <v>7</v>
      </c>
      <c r="C14" s="16"/>
      <c r="D14" s="13"/>
      <c r="E14" s="16"/>
      <c r="F14" s="59"/>
      <c r="G14" s="61"/>
      <c r="H14" s="10" t="str">
        <f ca="1">IF(G14="","-",ROUNDUP(IF(E14="月額",G14,IF(E14="年額",G14/12,"不明")),0)*INDIRECT("通貨換算!B"&amp;MATCH(F14,通貨換算!$A$1:$A$20,0)))</f>
        <v>-</v>
      </c>
      <c r="I14" s="10" t="str">
        <f ca="1">IF(G14="","-",IF(E14="年額",G14,IF(E14="月額",G14*12))*INDIRECT("通貨換算!B"&amp;MATCH(F14,通貨換算!$A$1:$A$20,0)))</f>
        <v>-</v>
      </c>
      <c r="J14" s="11" t="str">
        <f t="shared" ca="1" si="2"/>
        <v>-</v>
      </c>
      <c r="K14" s="11" t="str">
        <f t="shared" ca="1" si="0"/>
        <v>-</v>
      </c>
      <c r="L14" s="12" t="str">
        <f ca="1">IF(G14="","-",IF(E14="年額",G14*K14,IF(E14="月額",G14*J14))*INDIRECT("通貨換算!B"&amp;MATCH(F14,通貨換算!$A$1:$A$20,0)))</f>
        <v>-</v>
      </c>
      <c r="M14" s="5"/>
      <c r="N14" s="2"/>
      <c r="O14" s="18"/>
    </row>
    <row r="15" spans="1:16" x14ac:dyDescent="0.15">
      <c r="B15" s="16">
        <f t="shared" si="1"/>
        <v>8</v>
      </c>
      <c r="C15" s="16"/>
      <c r="D15" s="13"/>
      <c r="E15" s="16"/>
      <c r="F15" s="59"/>
      <c r="G15" s="60"/>
      <c r="H15" s="10" t="str">
        <f ca="1">IF(G15="","-",ROUNDUP(IF(E15="月額",G15,IF(E15="年額",G15/12,"不明")),0)*INDIRECT("通貨換算!B"&amp;MATCH(F15,通貨換算!$A$1:$A$20,0)))</f>
        <v>-</v>
      </c>
      <c r="I15" s="10" t="str">
        <f ca="1">IF(G15="","-",IF(E15="年額",G15,IF(E15="月額",G15*12))*INDIRECT("通貨換算!B"&amp;MATCH(F15,通貨換算!$A$1:$A$20,0)))</f>
        <v>-</v>
      </c>
      <c r="J15" s="11" t="str">
        <f t="shared" ca="1" si="2"/>
        <v>-</v>
      </c>
      <c r="K15" s="11" t="str">
        <f t="shared" ca="1" si="0"/>
        <v>-</v>
      </c>
      <c r="L15" s="12" t="str">
        <f ca="1">IF(G15="","-",IF(E15="年額",G15*K15,IF(E15="月額",G15*J15))*INDIRECT("通貨換算!B"&amp;MATCH(F15,通貨換算!$A$1:$A$20,0)))</f>
        <v>-</v>
      </c>
      <c r="M15" s="5"/>
      <c r="N15" s="2"/>
      <c r="O15" s="18"/>
    </row>
    <row r="16" spans="1:16" x14ac:dyDescent="0.15">
      <c r="B16" s="2">
        <f t="shared" si="1"/>
        <v>9</v>
      </c>
      <c r="C16" s="2"/>
      <c r="D16" s="15"/>
      <c r="E16" s="2"/>
      <c r="F16" s="7"/>
      <c r="G16" s="62"/>
      <c r="H16" s="10" t="str">
        <f ca="1">IF(G16="","-",ROUNDUP(IF(E16="月額",G16,IF(E16="年額",G16/12,"不明")),0)*INDIRECT("通貨換算!B"&amp;MATCH(F16,通貨換算!$A$1:$A$20,0)))</f>
        <v>-</v>
      </c>
      <c r="I16" s="10" t="str">
        <f ca="1">IF(G16="","-",IF(E16="年額",G16,IF(E16="月額",G16*12))*INDIRECT("通貨換算!B"&amp;MATCH(F16,通貨換算!$A$1:$A$20,0)))</f>
        <v>-</v>
      </c>
      <c r="J16" s="11" t="str">
        <f t="shared" ca="1" si="2"/>
        <v>-</v>
      </c>
      <c r="K16" s="11" t="str">
        <f t="shared" ca="1" si="0"/>
        <v>-</v>
      </c>
      <c r="L16" s="12" t="str">
        <f ca="1">IF(G16="","-",IF(E16="年額",G16*K16,IF(E16="月額",G16*J16))*INDIRECT("通貨換算!B"&amp;MATCH(F16,通貨換算!$A$1:$A$20,0)))</f>
        <v>-</v>
      </c>
      <c r="M16" s="5"/>
      <c r="N16" s="2"/>
      <c r="O16" s="18"/>
    </row>
    <row r="17" spans="2:15" x14ac:dyDescent="0.15">
      <c r="B17" s="2">
        <f t="shared" si="1"/>
        <v>10</v>
      </c>
      <c r="C17" s="2"/>
      <c r="D17" s="15"/>
      <c r="E17" s="2"/>
      <c r="F17" s="7"/>
      <c r="G17" s="62"/>
      <c r="H17" s="10" t="str">
        <f ca="1">IF(G17="","-",ROUNDUP(IF(E17="月額",G17,IF(E17="年額",G17/12,"不明")),0)*INDIRECT("通貨換算!B"&amp;MATCH(F17,通貨換算!$A$1:$A$20,0)))</f>
        <v>-</v>
      </c>
      <c r="I17" s="10" t="str">
        <f ca="1">IF(G17="","-",IF(E17="年額",G17,IF(E17="月額",G17*12))*INDIRECT("通貨換算!B"&amp;MATCH(F17,通貨換算!$A$1:$A$20,0)))</f>
        <v>-</v>
      </c>
      <c r="J17" s="11" t="str">
        <f t="shared" ca="1" si="2"/>
        <v>-</v>
      </c>
      <c r="K17" s="11" t="str">
        <f t="shared" ca="1" si="0"/>
        <v>-</v>
      </c>
      <c r="L17" s="12" t="str">
        <f ca="1">IF(G17="","-",IF(E17="年額",G17*K17,IF(E17="月額",G17*J17))*INDIRECT("通貨換算!B"&amp;MATCH(F17,通貨換算!$A$1:$A$20,0)))</f>
        <v>-</v>
      </c>
      <c r="M17" s="5"/>
      <c r="N17" s="2"/>
      <c r="O17" s="18"/>
    </row>
    <row r="18" spans="2:15" x14ac:dyDescent="0.15">
      <c r="B18" s="2">
        <f t="shared" si="1"/>
        <v>11</v>
      </c>
      <c r="C18" s="2"/>
      <c r="D18" s="15"/>
      <c r="E18" s="2"/>
      <c r="F18" s="7"/>
      <c r="G18" s="62"/>
      <c r="H18" s="10" t="str">
        <f ca="1">IF(G18="","-",ROUNDUP(IF(E18="月額",G18,IF(E18="年額",G18/12,"不明")),0)*INDIRECT("通貨換算!B"&amp;MATCH(F18,通貨換算!$A$1:$A$20,0)))</f>
        <v>-</v>
      </c>
      <c r="I18" s="10" t="str">
        <f ca="1">IF(G18="","-",IF(E18="年額",G18,IF(E18="月額",G18*12))*INDIRECT("通貨換算!B"&amp;MATCH(F18,通貨換算!$A$1:$A$20,0)))</f>
        <v>-</v>
      </c>
      <c r="J18" s="11" t="str">
        <f t="shared" ca="1" si="2"/>
        <v>-</v>
      </c>
      <c r="K18" s="11" t="str">
        <f t="shared" ca="1" si="0"/>
        <v>-</v>
      </c>
      <c r="L18" s="12" t="str">
        <f ca="1">IF(G18="","-",IF(E18="年額",G18*K18,IF(E18="月額",G18*J18))*INDIRECT("通貨換算!B"&amp;MATCH(F18,通貨換算!$A$1:$A$20,0)))</f>
        <v>-</v>
      </c>
      <c r="M18" s="5"/>
      <c r="N18" s="2"/>
      <c r="O18" s="18"/>
    </row>
    <row r="19" spans="2:15" x14ac:dyDescent="0.15">
      <c r="B19" s="2">
        <f t="shared" si="1"/>
        <v>12</v>
      </c>
      <c r="C19" s="2"/>
      <c r="D19" s="15"/>
      <c r="E19" s="2"/>
      <c r="F19" s="7"/>
      <c r="G19" s="62"/>
      <c r="H19" s="10" t="str">
        <f ca="1">IF(G19="","-",ROUNDUP(IF(E19="月額",G19,IF(E19="年額",G19/12,"不明")),0)*INDIRECT("通貨換算!B"&amp;MATCH(F19,通貨換算!$A$1:$A$20,0)))</f>
        <v>-</v>
      </c>
      <c r="I19" s="10" t="str">
        <f ca="1">IF(G19="","-",IF(E19="年額",G19,IF(E19="月額",G19*12))*INDIRECT("通貨換算!B"&amp;MATCH(F19,通貨換算!$A$1:$A$20,0)))</f>
        <v>-</v>
      </c>
      <c r="J19" s="11" t="str">
        <f t="shared" ca="1" si="2"/>
        <v>-</v>
      </c>
      <c r="K19" s="11" t="str">
        <f t="shared" ca="1" si="0"/>
        <v>-</v>
      </c>
      <c r="L19" s="12" t="str">
        <f ca="1">IF(G19="","-",IF(E19="年額",G19*K19,IF(E19="月額",G19*J19))*INDIRECT("通貨換算!B"&amp;MATCH(F19,通貨換算!$A$1:$A$20,0)))</f>
        <v>-</v>
      </c>
      <c r="M19" s="5"/>
      <c r="N19" s="2"/>
      <c r="O19" s="18"/>
    </row>
    <row r="20" spans="2:15" x14ac:dyDescent="0.15">
      <c r="B20" s="2">
        <f t="shared" si="1"/>
        <v>13</v>
      </c>
      <c r="C20" s="2"/>
      <c r="D20" s="15"/>
      <c r="E20" s="2"/>
      <c r="F20" s="7"/>
      <c r="G20" s="62"/>
      <c r="H20" s="10" t="str">
        <f ca="1">IF(G20="","-",ROUNDUP(IF(E20="月額",G20,IF(E20="年額",G20/12,"不明")),0)*INDIRECT("通貨換算!B"&amp;MATCH(F20,通貨換算!$A$1:$A$20,0)))</f>
        <v>-</v>
      </c>
      <c r="I20" s="10" t="str">
        <f ca="1">IF(G20="","-",IF(E20="年額",G20,IF(E20="月額",G20*12))*INDIRECT("通貨換算!B"&amp;MATCH(F20,通貨換算!$A$1:$A$20,0)))</f>
        <v>-</v>
      </c>
      <c r="J20" s="11" t="str">
        <f t="shared" ca="1" si="2"/>
        <v>-</v>
      </c>
      <c r="K20" s="11" t="str">
        <f t="shared" ca="1" si="0"/>
        <v>-</v>
      </c>
      <c r="L20" s="12" t="str">
        <f ca="1">IF(G20="","-",IF(E20="年額",G20*K20,IF(E20="月額",G20*J20))*INDIRECT("通貨換算!B"&amp;MATCH(F20,通貨換算!$A$1:$A$20,0)))</f>
        <v>-</v>
      </c>
      <c r="M20" s="5"/>
      <c r="N20" s="2"/>
      <c r="O20" s="18"/>
    </row>
    <row r="21" spans="2:15" x14ac:dyDescent="0.15">
      <c r="B21" s="2">
        <f t="shared" si="1"/>
        <v>14</v>
      </c>
      <c r="C21" s="2"/>
      <c r="D21" s="15"/>
      <c r="E21" s="2"/>
      <c r="F21" s="7"/>
      <c r="G21" s="62"/>
      <c r="H21" s="10" t="str">
        <f ca="1">IF(G21="","-",ROUNDUP(IF(E21="月額",G21,IF(E21="年額",G21/12,"不明")),0)*INDIRECT("通貨換算!B"&amp;MATCH(F21,通貨換算!$A$1:$A$20,0)))</f>
        <v>-</v>
      </c>
      <c r="I21" s="10" t="str">
        <f ca="1">IF(G21="","-",IF(E21="年額",G21,IF(E21="月額",G21*12))*INDIRECT("通貨換算!B"&amp;MATCH(F21,通貨換算!$A$1:$A$20,0)))</f>
        <v>-</v>
      </c>
      <c r="J21" s="11" t="str">
        <f t="shared" ca="1" si="2"/>
        <v>-</v>
      </c>
      <c r="K21" s="11" t="str">
        <f t="shared" ca="1" si="0"/>
        <v>-</v>
      </c>
      <c r="L21" s="12" t="str">
        <f ca="1">IF(G21="","-",IF(E21="年額",G21*K21,IF(E21="月額",G21*J21))*INDIRECT("通貨換算!B"&amp;MATCH(F21,通貨換算!$A$1:$A$20,0)))</f>
        <v>-</v>
      </c>
      <c r="M21" s="5"/>
      <c r="N21" s="2"/>
      <c r="O21" s="18"/>
    </row>
    <row r="22" spans="2:15" x14ac:dyDescent="0.15">
      <c r="B22" s="2">
        <f t="shared" si="1"/>
        <v>15</v>
      </c>
      <c r="C22" s="2"/>
      <c r="D22" s="15"/>
      <c r="E22" s="2"/>
      <c r="F22" s="7"/>
      <c r="G22" s="62"/>
      <c r="H22" s="10" t="str">
        <f ca="1">IF(G22="","-",ROUNDUP(IF(E22="月額",G22,IF(E22="年額",G22/12,"不明")),0)*INDIRECT("通貨換算!B"&amp;MATCH(F22,通貨換算!$A$1:$A$20,0)))</f>
        <v>-</v>
      </c>
      <c r="I22" s="10" t="str">
        <f ca="1">IF(G22="","-",IF(E22="年額",G22,IF(E22="月額",G22*12))*INDIRECT("通貨換算!B"&amp;MATCH(F22,通貨換算!$A$1:$A$20,0)))</f>
        <v>-</v>
      </c>
      <c r="J22" s="11" t="str">
        <f t="shared" ca="1" si="2"/>
        <v>-</v>
      </c>
      <c r="K22" s="11" t="str">
        <f t="shared" ca="1" si="0"/>
        <v>-</v>
      </c>
      <c r="L22" s="12" t="str">
        <f ca="1">IF(G22="","-",IF(E22="年額",G22*K22,IF(E22="月額",G22*J22))*INDIRECT("通貨換算!B"&amp;MATCH(F22,通貨換算!$A$1:$A$20,0)))</f>
        <v>-</v>
      </c>
      <c r="M22" s="5"/>
      <c r="N22" s="2"/>
      <c r="O22" s="18"/>
    </row>
    <row r="23" spans="2:15" x14ac:dyDescent="0.15">
      <c r="B23" s="2">
        <f t="shared" si="1"/>
        <v>16</v>
      </c>
      <c r="C23" s="2"/>
      <c r="D23" s="15"/>
      <c r="E23" s="2"/>
      <c r="F23" s="7"/>
      <c r="G23" s="62"/>
      <c r="H23" s="10" t="str">
        <f ca="1">IF(G23="","-",ROUNDUP(IF(E23="月額",G23,IF(E23="年額",G23/12,"不明")),0)*INDIRECT("通貨換算!B"&amp;MATCH(F23,通貨換算!$A$1:$A$20,0)))</f>
        <v>-</v>
      </c>
      <c r="I23" s="10" t="str">
        <f ca="1">IF(G23="","-",IF(E23="年額",G23,IF(E23="月額",G23*12))*INDIRECT("通貨換算!B"&amp;MATCH(F23,通貨換算!$A$1:$A$20,0)))</f>
        <v>-</v>
      </c>
      <c r="J23" s="11" t="str">
        <f t="shared" ca="1" si="2"/>
        <v>-</v>
      </c>
      <c r="K23" s="11" t="str">
        <f t="shared" ca="1" si="0"/>
        <v>-</v>
      </c>
      <c r="L23" s="12" t="str">
        <f ca="1">IF(G23="","-",IF(E23="年額",G23*K23,IF(E23="月額",G23*J23))*INDIRECT("通貨換算!B"&amp;MATCH(F23,通貨換算!$A$1:$A$20,0)))</f>
        <v>-</v>
      </c>
      <c r="M23" s="5"/>
      <c r="N23" s="2"/>
      <c r="O23" s="18"/>
    </row>
    <row r="24" spans="2:15" x14ac:dyDescent="0.15">
      <c r="B24" s="2">
        <f t="shared" si="1"/>
        <v>17</v>
      </c>
      <c r="C24" s="2"/>
      <c r="D24" s="15"/>
      <c r="E24" s="2"/>
      <c r="F24" s="7"/>
      <c r="G24" s="62"/>
      <c r="H24" s="10" t="str">
        <f ca="1">IF(G24="","-",ROUNDUP(IF(E24="月額",G24,IF(E24="年額",G24/12,"不明")),0)*INDIRECT("通貨換算!B"&amp;MATCH(F24,通貨換算!$A$1:$A$20,0)))</f>
        <v>-</v>
      </c>
      <c r="I24" s="10" t="str">
        <f ca="1">IF(G24="","-",IF(E24="年額",G24,IF(E24="月額",G24*12))*INDIRECT("通貨換算!B"&amp;MATCH(F24,通貨換算!$A$1:$A$20,0)))</f>
        <v>-</v>
      </c>
      <c r="J24" s="11" t="str">
        <f t="shared" ca="1" si="2"/>
        <v>-</v>
      </c>
      <c r="K24" s="11" t="str">
        <f t="shared" ca="1" si="0"/>
        <v>-</v>
      </c>
      <c r="L24" s="12" t="str">
        <f ca="1">IF(G24="","-",IF(E24="年額",G24*K24,IF(E24="月額",G24*J24))*INDIRECT("通貨換算!B"&amp;MATCH(F24,通貨換算!$A$1:$A$20,0)))</f>
        <v>-</v>
      </c>
      <c r="M24" s="5"/>
      <c r="N24" s="2"/>
      <c r="O24" s="18"/>
    </row>
    <row r="25" spans="2:15" x14ac:dyDescent="0.15">
      <c r="B25" s="2">
        <f t="shared" si="1"/>
        <v>18</v>
      </c>
      <c r="C25" s="2"/>
      <c r="D25" s="15"/>
      <c r="E25" s="2"/>
      <c r="F25" s="7"/>
      <c r="G25" s="62"/>
      <c r="H25" s="10" t="str">
        <f ca="1">IF(G25="","-",ROUNDUP(IF(E25="月額",G25,IF(E25="年額",G25/12,"不明")),0)*INDIRECT("通貨換算!B"&amp;MATCH(F25,通貨換算!$A$1:$A$20,0)))</f>
        <v>-</v>
      </c>
      <c r="I25" s="10" t="str">
        <f ca="1">IF(G25="","-",IF(E25="年額",G25,IF(E25="月額",G25*12))*INDIRECT("通貨換算!B"&amp;MATCH(F25,通貨換算!$A$1:$A$20,0)))</f>
        <v>-</v>
      </c>
      <c r="J25" s="11" t="str">
        <f t="shared" ca="1" si="2"/>
        <v>-</v>
      </c>
      <c r="K25" s="11" t="str">
        <f t="shared" ca="1" si="0"/>
        <v>-</v>
      </c>
      <c r="L25" s="12" t="str">
        <f ca="1">IF(G25="","-",IF(E25="年額",G25*K25,IF(E25="月額",G25*J25))*INDIRECT("通貨換算!B"&amp;MATCH(F25,通貨換算!$A$1:$A$20,0)))</f>
        <v>-</v>
      </c>
      <c r="M25" s="5"/>
      <c r="N25" s="2"/>
      <c r="O25" s="18"/>
    </row>
    <row r="26" spans="2:15" x14ac:dyDescent="0.15">
      <c r="B26" s="2">
        <f t="shared" si="1"/>
        <v>19</v>
      </c>
      <c r="C26" s="2"/>
      <c r="D26" s="15"/>
      <c r="E26" s="2"/>
      <c r="F26" s="7"/>
      <c r="G26" s="62"/>
      <c r="H26" s="10" t="str">
        <f ca="1">IF(G26="","-",ROUNDUP(IF(E26="月額",G26,IF(E26="年額",G26/12,"不明")),0)*INDIRECT("通貨換算!B"&amp;MATCH(F26,通貨換算!$A$1:$A$20,0)))</f>
        <v>-</v>
      </c>
      <c r="I26" s="10" t="str">
        <f ca="1">IF(G26="","-",IF(E26="年額",G26,IF(E26="月額",G26*12))*INDIRECT("通貨換算!B"&amp;MATCH(F26,通貨換算!$A$1:$A$20,0)))</f>
        <v>-</v>
      </c>
      <c r="J26" s="11" t="str">
        <f t="shared" ref="J26:J27" ca="1" si="3">IF(D26="","-",DATEDIF(D26,IF(M26="",TODAY(),M26),"m")+1)</f>
        <v>-</v>
      </c>
      <c r="K26" s="11" t="str">
        <f t="shared" ref="K26:K27" ca="1" si="4">IF(D26="","-",DATEDIF(D26,TODAY(),"y")+1)</f>
        <v>-</v>
      </c>
      <c r="L26" s="12" t="str">
        <f ca="1">IF(G26="","-",IF(E26="年額",G26*K26,IF(E26="月額",G26*J26))*INDIRECT("通貨換算!B"&amp;MATCH(F26,通貨換算!$A$1:$A$20,0)))</f>
        <v>-</v>
      </c>
      <c r="M26" s="5"/>
      <c r="N26" s="2"/>
      <c r="O26" s="18"/>
    </row>
    <row r="27" spans="2:15" x14ac:dyDescent="0.15">
      <c r="B27" s="2">
        <f t="shared" si="1"/>
        <v>20</v>
      </c>
      <c r="C27" s="2"/>
      <c r="D27" s="15"/>
      <c r="E27" s="2"/>
      <c r="F27" s="7"/>
      <c r="G27" s="62"/>
      <c r="H27" s="10" t="str">
        <f ca="1">IF(G27="","-",ROUNDUP(IF(E27="月額",G27,IF(E27="年額",G27/12,"不明")),0)*INDIRECT("通貨換算!B"&amp;MATCH(F27,通貨換算!$A$1:$A$20,0)))</f>
        <v>-</v>
      </c>
      <c r="I27" s="10" t="str">
        <f ca="1">IF(G27="","-",IF(E27="年額",G27,IF(E27="月額",G27*12))*INDIRECT("通貨換算!B"&amp;MATCH(F27,通貨換算!$A$1:$A$20,0)))</f>
        <v>-</v>
      </c>
      <c r="J27" s="11" t="str">
        <f t="shared" ca="1" si="3"/>
        <v>-</v>
      </c>
      <c r="K27" s="11" t="str">
        <f t="shared" ca="1" si="4"/>
        <v>-</v>
      </c>
      <c r="L27" s="12" t="str">
        <f ca="1">IF(G27="","-",IF(E27="年額",G27*K27,IF(E27="月額",G27*J27))*INDIRECT("通貨換算!B"&amp;MATCH(F27,通貨換算!$A$1:$A$20,0)))</f>
        <v>-</v>
      </c>
      <c r="M27" s="5"/>
      <c r="N27" s="2"/>
      <c r="O27" s="18"/>
    </row>
    <row r="28" spans="2:15" ht="4.95" customHeight="1" x14ac:dyDescent="0.15"/>
    <row r="29" spans="2:15" x14ac:dyDescent="0.15">
      <c r="B29" s="68" t="s">
        <v>36</v>
      </c>
    </row>
    <row r="30" spans="2:15" ht="10.050000000000001" customHeight="1" x14ac:dyDescent="0.15"/>
  </sheetData>
  <sortState xmlns:xlrd2="http://schemas.microsoft.com/office/spreadsheetml/2017/richdata2" ref="C8:O15">
    <sortCondition ref="D8:D15"/>
  </sortState>
  <phoneticPr fontId="1"/>
  <pageMargins left="0.70866141732283472" right="0.70866141732283472" top="0.55118110236220474" bottom="0.55118110236220474" header="0.31496062992125984" footer="0.31496062992125984"/>
  <pageSetup paperSize="9" scale="7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7191-0B62-4C53-8192-5AF0B9B82C46}">
  <sheetPr codeName="Sheet2"/>
  <dimension ref="A1:E20"/>
  <sheetViews>
    <sheetView showGridLines="0" workbookViewId="0"/>
  </sheetViews>
  <sheetFormatPr defaultRowHeight="12.6" x14ac:dyDescent="0.15"/>
  <cols>
    <col min="2" max="2" width="13.88671875" bestFit="1" customWidth="1"/>
    <col min="3" max="3" width="16.5546875" customWidth="1"/>
    <col min="4" max="4" width="2.77734375" customWidth="1"/>
  </cols>
  <sheetData>
    <row r="1" spans="1:5" x14ac:dyDescent="0.15">
      <c r="A1" s="30" t="s">
        <v>12</v>
      </c>
      <c r="B1" s="30" t="s">
        <v>8</v>
      </c>
      <c r="C1" s="30" t="s">
        <v>25</v>
      </c>
      <c r="E1" t="s">
        <v>26</v>
      </c>
    </row>
    <row r="2" spans="1:5" x14ac:dyDescent="0.15">
      <c r="A2" s="6" t="s">
        <v>9</v>
      </c>
      <c r="B2" s="58">
        <v>1</v>
      </c>
      <c r="C2" s="2" t="s">
        <v>24</v>
      </c>
    </row>
    <row r="3" spans="1:5" x14ac:dyDescent="0.15">
      <c r="A3" s="6" t="s">
        <v>7</v>
      </c>
      <c r="B3" s="58">
        <v>111.5</v>
      </c>
      <c r="C3" s="2"/>
    </row>
    <row r="4" spans="1:5" x14ac:dyDescent="0.15">
      <c r="A4" s="2"/>
      <c r="B4" s="58"/>
      <c r="C4" s="2"/>
    </row>
    <row r="5" spans="1:5" x14ac:dyDescent="0.15">
      <c r="A5" s="2"/>
      <c r="B5" s="58"/>
      <c r="C5" s="2"/>
    </row>
    <row r="6" spans="1:5" x14ac:dyDescent="0.15">
      <c r="A6" s="2"/>
      <c r="B6" s="58"/>
      <c r="C6" s="2"/>
    </row>
    <row r="7" spans="1:5" x14ac:dyDescent="0.15">
      <c r="A7" s="2"/>
      <c r="B7" s="58"/>
      <c r="C7" s="2"/>
    </row>
    <row r="8" spans="1:5" x14ac:dyDescent="0.15">
      <c r="A8" s="2"/>
      <c r="B8" s="58"/>
      <c r="C8" s="2"/>
    </row>
    <row r="9" spans="1:5" x14ac:dyDescent="0.15">
      <c r="A9" s="2"/>
      <c r="B9" s="58"/>
      <c r="C9" s="2"/>
    </row>
    <row r="10" spans="1:5" x14ac:dyDescent="0.15">
      <c r="A10" s="2"/>
      <c r="B10" s="58"/>
      <c r="C10" s="2"/>
    </row>
    <row r="11" spans="1:5" x14ac:dyDescent="0.15">
      <c r="A11" s="2"/>
      <c r="B11" s="58"/>
      <c r="C11" s="2"/>
    </row>
    <row r="12" spans="1:5" x14ac:dyDescent="0.15">
      <c r="A12" s="2"/>
      <c r="B12" s="58"/>
      <c r="C12" s="2"/>
    </row>
    <row r="13" spans="1:5" x14ac:dyDescent="0.15">
      <c r="A13" s="2"/>
      <c r="B13" s="58"/>
      <c r="C13" s="2"/>
    </row>
    <row r="14" spans="1:5" x14ac:dyDescent="0.15">
      <c r="A14" s="2"/>
      <c r="B14" s="58"/>
      <c r="C14" s="2"/>
    </row>
    <row r="15" spans="1:5" x14ac:dyDescent="0.15">
      <c r="A15" s="2"/>
      <c r="B15" s="58"/>
      <c r="C15" s="2"/>
    </row>
    <row r="16" spans="1:5" x14ac:dyDescent="0.15">
      <c r="A16" s="2"/>
      <c r="B16" s="58"/>
      <c r="C16" s="2"/>
    </row>
    <row r="17" spans="1:3" x14ac:dyDescent="0.15">
      <c r="A17" s="2"/>
      <c r="B17" s="58"/>
      <c r="C17" s="2"/>
    </row>
    <row r="18" spans="1:3" x14ac:dyDescent="0.15">
      <c r="A18" s="2"/>
      <c r="B18" s="58"/>
      <c r="C18" s="2"/>
    </row>
    <row r="19" spans="1:3" x14ac:dyDescent="0.15">
      <c r="A19" s="2"/>
      <c r="B19" s="58"/>
      <c r="C19" s="2"/>
    </row>
    <row r="20" spans="1:3" x14ac:dyDescent="0.15">
      <c r="A20" s="2"/>
      <c r="B20" s="58"/>
      <c r="C20" s="2"/>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一覧</vt:lpstr>
      <vt:lpstr>通貨換算</vt:lpstr>
      <vt:lpstr>一覧!Print_Area</vt:lpstr>
    </vt:vector>
  </TitlesOfParts>
  <Manager/>
  <Company/>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1899-12-29T15:00:00Z</dcterms:created>
  <dcterms:modified xsi:type="dcterms:W3CDTF">2021-09-28T17:49:22Z</dcterms:modified>
  <cp:category/>
  <cp:contentStatus/>
  <dc:language/>
  <cp:version/>
</cp:coreProperties>
</file>